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7D8A75EB-16E7-499F-BD30-A8EEAABFF8F3}" xr6:coauthVersionLast="47" xr6:coauthVersionMax="47" xr10:uidLastSave="{00000000-0000-0000-0000-000000000000}"/>
  <bookViews>
    <workbookView xWindow="-28785" yWindow="-1605" windowWidth="28770" windowHeight="15300" firstSheet="1" activeTab="1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48" i="1"/>
  <c r="E49" i="1"/>
  <c r="E50" i="1"/>
  <c r="J54" i="1"/>
  <c r="J55" i="1"/>
  <c r="J56" i="1"/>
  <c r="J57" i="1"/>
  <c r="J58" i="1" s="1"/>
  <c r="E61" i="1" l="1"/>
  <c r="E19" i="1"/>
  <c r="E20" i="1"/>
  <c r="E21" i="1"/>
  <c r="E22" i="1"/>
  <c r="E23" i="1"/>
  <c r="E24" i="1"/>
  <c r="E25" i="1"/>
  <c r="E26" i="1"/>
  <c r="C11" i="1"/>
  <c r="J62" i="1"/>
  <c r="J60" i="1"/>
  <c r="J48" i="1"/>
  <c r="J49" i="1"/>
  <c r="J50" i="1"/>
  <c r="J42" i="1"/>
  <c r="J43" i="1"/>
  <c r="J44" i="1"/>
  <c r="J35" i="1"/>
  <c r="J36" i="1"/>
  <c r="J37" i="1"/>
  <c r="J38" i="1"/>
  <c r="J26" i="1"/>
  <c r="J27" i="1"/>
  <c r="J28" i="1"/>
  <c r="J29" i="1"/>
  <c r="J30" i="1"/>
  <c r="J31" i="1"/>
  <c r="J21" i="1"/>
  <c r="J22" i="1"/>
  <c r="E62" i="1"/>
  <c r="E63" i="1"/>
  <c r="E64" i="1"/>
  <c r="E65" i="1"/>
  <c r="E66" i="1"/>
  <c r="E67" i="1"/>
  <c r="E53" i="1"/>
  <c r="E54" i="1"/>
  <c r="E55" i="1"/>
  <c r="E56" i="1"/>
  <c r="E57" i="1"/>
  <c r="E40" i="1"/>
  <c r="E41" i="1"/>
  <c r="E42" i="1"/>
  <c r="E43" i="1"/>
  <c r="E31" i="1"/>
  <c r="E33" i="1"/>
  <c r="E35" i="1"/>
  <c r="E36" i="1"/>
  <c r="E27" i="1" l="1"/>
  <c r="E37" i="1"/>
  <c r="E68" i="1"/>
  <c r="J23" i="1"/>
  <c r="J32" i="1"/>
  <c r="J51" i="1"/>
  <c r="E44" i="1"/>
  <c r="E58" i="1"/>
  <c r="H8" i="1"/>
  <c r="J39" i="1"/>
  <c r="J45" i="1"/>
  <c r="H10" i="1"/>
  <c r="J64" i="1"/>
  <c r="H12" i="1" l="1"/>
</calcChain>
</file>

<file path=xl/sharedStrings.xml><?xml version="1.0" encoding="utf-8"?>
<sst xmlns="http://schemas.openxmlformats.org/spreadsheetml/2006/main" count="148" uniqueCount="87">
  <si>
    <t>About this Template</t>
  </si>
  <si>
    <t>Use this Personal Monthly Budget worksheet to track your Projected and Actual Monthly Income and Projected and Actual Cost.</t>
  </si>
  <si>
    <t>Enter expenses incurred on various categories in respective tables.</t>
  </si>
  <si>
    <t>Projected Balance, Actual Balance, and Difference are auto calculated.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</si>
  <si>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</si>
  <si>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</si>
  <si>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Projected Monthly Income</t>
  </si>
  <si>
    <t>Projected Balance
(Projected income minus expenses)</t>
  </si>
  <si>
    <t>Projected Monthly Income label is in cell at right. Enter Income 1 in cell E5 and Extra Income in E6 to calculate Total monthly income in E7. Next instruction is in cell A7.</t>
  </si>
  <si>
    <t>Income 1</t>
  </si>
  <si>
    <t>Extra income</t>
  </si>
  <si>
    <t>Actual Balance
(Actual income minus expenses)</t>
  </si>
  <si>
    <t>Projected Balance is auto calculated in cell H4, Actual Balance in H6, and Difference in H8. Next instruction is in cell A10.</t>
  </si>
  <si>
    <t>Total monthly income</t>
  </si>
  <si>
    <t>Difference
(Actual minus projected)</t>
  </si>
  <si>
    <t>Actual Monthly Income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</si>
  <si>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</si>
  <si>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</si>
  <si>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Projected Cost</t>
  </si>
  <si>
    <t>Actual Cost</t>
  </si>
  <si>
    <t>Difference</t>
  </si>
  <si>
    <t>ENTERTAINMENT</t>
  </si>
  <si>
    <t>Phone</t>
  </si>
  <si>
    <t>Electricity</t>
  </si>
  <si>
    <t>Movies</t>
  </si>
  <si>
    <t>Gas</t>
  </si>
  <si>
    <t>Water and sewer</t>
  </si>
  <si>
    <t>Cable</t>
  </si>
  <si>
    <t>Other</t>
  </si>
  <si>
    <t>Subtotal</t>
  </si>
  <si>
    <t>LOANS</t>
  </si>
  <si>
    <t>Enter details in Transportation table starting in cell at right and in Loans table starting in cell G26. Next instruction is in cell A37.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</si>
  <si>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</si>
  <si>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</si>
  <si>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</si>
  <si>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</si>
  <si>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</si>
  <si>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</si>
  <si>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</si>
  <si>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</si>
  <si>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</si>
  <si>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</si>
  <si>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</si>
  <si>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</si>
  <si>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</si>
  <si>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</si>
  <si>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</si>
  <si>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</si>
  <si>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</si>
  <si>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</si>
  <si>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</si>
  <si>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</si>
  <si>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Enter details in Food table starting in cell at right and in Savings table starting in cell G42. Next instruction is in cell A50.</t>
  </si>
  <si>
    <t>FOOD</t>
  </si>
  <si>
    <t>Investment account</t>
  </si>
  <si>
    <t>Groceries</t>
  </si>
  <si>
    <t>Dining out</t>
  </si>
  <si>
    <t>GIFTS AND DONATIONS</t>
  </si>
  <si>
    <t>Charity 1</t>
  </si>
  <si>
    <t>Enter details in Pets table starting in cell at right and in Gifts table starting in cell G48. Next instruction is in cell A58.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</si>
  <si>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</si>
  <si>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</si>
  <si>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</si>
  <si>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</si>
  <si>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</si>
  <si>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</si>
  <si>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</si>
  <si>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</si>
  <si>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</si>
  <si>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</si>
  <si>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</si>
  <si>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Enter details in Personal Care table starting in cell at right and in Legal table starting in cell G54. Next instruction is in cell A61.</t>
  </si>
  <si>
    <t>PERSONAL CARE</t>
  </si>
  <si>
    <t>Hair/nails</t>
  </si>
  <si>
    <t>Total Projected Cost is auto calculated in cell J61, Total Actual Cost in J63, and Total Difference in J65.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</si>
  <si>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</si>
  <si>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</si>
  <si>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</si>
  <si>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</si>
  <si>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</si>
  <si>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</si>
  <si>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</si>
  <si>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Cleaning &amp; Lawn</t>
  </si>
  <si>
    <t>Misc</t>
  </si>
  <si>
    <t>Dinner/Lunch/Drinks</t>
  </si>
  <si>
    <t>Column1</t>
  </si>
  <si>
    <t>PERSONAL BUDGETING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</si>
</sst>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[&lt;=9999999]###\-####;\(###\)\ ###\-####"/>
  </numFmts>
  <fonts count="20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b/>
      <sz val="11"/>
      <color theme="1" tint="0.24994659260841701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6"/>
      <color theme="5" tint="-0.499984740745262"/>
      <name val="Rockwell"/>
      <family val="1"/>
      <scheme val="maj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  <font>
      <sz val="11"/>
      <color rgb="FF000000"/>
      <name val="Lucida Sans"/>
      <family val="2"/>
      <scheme val="minor"/>
    </font>
    <font>
      <b/>
      <sz val="36"/>
      <color theme="5" tint="-0.499984740745262"/>
      <name val="Malgun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11" fillId="0" borderId="0" applyFont="0" applyFill="0" applyBorder="0" applyAlignment="0" applyProtection="0"/>
    <xf numFmtId="14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9" fillId="3" borderId="0" xfId="2" applyFont="1" applyFill="1" applyBorder="1" applyAlignment="1">
      <alignment horizontal="center" vertical="center"/>
    </xf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left" vertical="center"/>
    </xf>
    <xf numFmtId="0" fontId="15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7" fontId="10" fillId="2" borderId="5" xfId="0" applyNumberFormat="1" applyFont="1" applyFill="1" applyBorder="1" applyAlignment="1">
      <alignment vertical="center"/>
    </xf>
    <xf numFmtId="7" fontId="13" fillId="5" borderId="5" xfId="0" applyNumberFormat="1" applyFont="1" applyFill="1" applyBorder="1" applyAlignment="1">
      <alignment vertical="center"/>
    </xf>
    <xf numFmtId="0" fontId="18" fillId="0" borderId="0" xfId="0" applyFont="1"/>
    <xf numFmtId="0" fontId="12" fillId="4" borderId="6" xfId="3" applyFont="1" applyFill="1" applyBorder="1" applyAlignment="1">
      <alignment vertical="center"/>
    </xf>
    <xf numFmtId="0" fontId="12" fillId="4" borderId="4" xfId="3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2" fillId="4" borderId="9" xfId="3" applyFont="1" applyFill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0" fontId="2" fillId="0" borderId="7" xfId="0" applyFont="1" applyBorder="1"/>
    <xf numFmtId="0" fontId="2" fillId="0" borderId="0" xfId="0" applyFont="1" applyBorder="1"/>
    <xf numFmtId="8" fontId="3" fillId="0" borderId="0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/>
    <xf numFmtId="0" fontId="16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4" fontId="15" fillId="0" borderId="8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7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/>
    </xf>
    <xf numFmtId="0" fontId="17" fillId="0" borderId="11" xfId="0" applyFont="1" applyBorder="1" applyAlignment="1">
      <alignment vertical="center"/>
    </xf>
    <xf numFmtId="164" fontId="15" fillId="0" borderId="12" xfId="0" applyNumberFormat="1" applyFont="1" applyBorder="1" applyAlignment="1">
      <alignment vertical="center"/>
    </xf>
    <xf numFmtId="0" fontId="15" fillId="0" borderId="12" xfId="0" applyFont="1" applyBorder="1"/>
    <xf numFmtId="0" fontId="0" fillId="0" borderId="12" xfId="0" applyBorder="1"/>
    <xf numFmtId="0" fontId="0" fillId="0" borderId="13" xfId="0" applyBorder="1"/>
    <xf numFmtId="0" fontId="10" fillId="6" borderId="5" xfId="2" applyFont="1" applyFill="1" applyBorder="1" applyAlignment="1">
      <alignment horizontal="left" vertical="center" wrapText="1" indent="1"/>
    </xf>
    <xf numFmtId="7" fontId="13" fillId="6" borderId="10" xfId="0" applyNumberFormat="1" applyFont="1" applyFill="1" applyBorder="1" applyAlignment="1">
      <alignment horizontal="right" vertical="center" indent="1"/>
    </xf>
    <xf numFmtId="7" fontId="13" fillId="6" borderId="5" xfId="0" applyNumberFormat="1" applyFont="1" applyFill="1" applyBorder="1" applyAlignment="1">
      <alignment horizontal="right" vertical="center" indent="1"/>
    </xf>
    <xf numFmtId="0" fontId="14" fillId="7" borderId="0" xfId="1" applyFont="1" applyFill="1" applyBorder="1" applyAlignment="1">
      <alignment horizontal="center" vertical="center"/>
    </xf>
    <xf numFmtId="0" fontId="19" fillId="7" borderId="14" xfId="1" applyFont="1" applyFill="1" applyBorder="1" applyAlignment="1">
      <alignment horizontal="center" vertical="center"/>
    </xf>
    <xf numFmtId="0" fontId="14" fillId="7" borderId="15" xfId="1" applyFont="1" applyFill="1" applyBorder="1" applyAlignment="1">
      <alignment horizontal="center" vertical="center"/>
    </xf>
    <xf numFmtId="0" fontId="14" fillId="7" borderId="16" xfId="1" applyFont="1" applyFill="1" applyBorder="1" applyAlignment="1">
      <alignment horizontal="center" vertical="center"/>
    </xf>
    <xf numFmtId="0" fontId="14" fillId="7" borderId="17" xfId="1" applyFont="1" applyFill="1" applyBorder="1" applyAlignment="1">
      <alignment horizontal="center" vertical="center"/>
    </xf>
    <xf numFmtId="0" fontId="14" fillId="7" borderId="18" xfId="1" applyFont="1" applyFill="1" applyBorder="1" applyAlignment="1">
      <alignment horizontal="center" vertical="center"/>
    </xf>
    <xf numFmtId="0" fontId="14" fillId="7" borderId="19" xfId="1" applyFont="1" applyFill="1" applyBorder="1" applyAlignment="1">
      <alignment horizontal="center" vertical="center"/>
    </xf>
    <xf numFmtId="0" fontId="14" fillId="7" borderId="20" xfId="1" applyFont="1" applyFill="1" applyBorder="1" applyAlignment="1">
      <alignment horizontal="center" vertical="center"/>
    </xf>
    <xf numFmtId="0" fontId="14" fillId="7" borderId="21" xfId="1" applyFont="1" applyFill="1" applyBorder="1" applyAlignment="1">
      <alignment horizontal="center"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 xr9:uid="{00000000-0011-0000-FFFF-FFFF00000000}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Personal monthly budget" pivot="0" count="7" xr9:uid="{DF2684C2-C435-47FA-9646-E632C3AE8948}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136073</xdr:colOff>
      <xdr:row>1</xdr:row>
      <xdr:rowOff>13607</xdr:rowOff>
    </xdr:from>
    <xdr:to>
      <xdr:col>1</xdr:col>
      <xdr:colOff>2027465</xdr:colOff>
      <xdr:row>5</xdr:row>
      <xdr:rowOff>533746</xdr:rowOff>
    </xdr:to>
    <xdr:pic>
      <xdr:nvPicPr>
        <xdr:cNvPr id="3" name="Picture 2" descr="Cash - Free business icons">
          <a:extLst>
            <a:ext uri="{FF2B5EF4-FFF2-40B4-BE49-F238E27FC236}">
              <a16:creationId xmlns:a16="http://schemas.microsoft.com/office/drawing/2014/main" id="{482DD052-4CE2-4685-B437-7F310A3E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80" y="353786"/>
          <a:ext cx="1891392" cy="1880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8:E27" totalsRowCount="1" headerRowDxfId="6" dataDxfId="5" totalsRowDxfId="4">
  <autoFilter ref="B18:E2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olumn1" totalsRowLabel="Subtotal" dataDxfId="131" totalsRowDxfId="3"/>
    <tableColumn id="2" xr3:uid="{00000000-0010-0000-0000-000002000000}" name="Projected Cost" dataDxfId="130" totalsRowDxfId="2"/>
    <tableColumn id="3" xr3:uid="{00000000-0010-0000-0000-000003000000}" name="Actual Cost" dataDxfId="129" totalsRowDxfId="1"/>
    <tableColumn id="4" xr3:uid="{00000000-0010-0000-0000-000004000000}" name="Difference" totalsRowFunction="sum" dataDxfId="128" totalsRowDxfId="0">
      <calculatedColumnFormula>Housing[[#This Row],[Projected Cost]]-Housing[[#This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0:E68" totalsRowCount="1" headerRowDxfId="39" dataDxfId="38" totalsRowDxfId="37">
  <autoFilter ref="B60:E67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36" totalsRowDxfId="35"/>
    <tableColumn id="2" xr3:uid="{00000000-0010-0000-0B00-000002000000}" name="Projected Cost" dataDxfId="34" totalsRowDxfId="33"/>
    <tableColumn id="3" xr3:uid="{00000000-0010-0000-0B00-000003000000}" name="Actual Cost" dataDxfId="32" totalsRowDxfId="31"/>
    <tableColumn id="4" xr3:uid="{00000000-0010-0000-0B00-000004000000}" name="Difference" totalsRowFunction="sum" dataDxfId="30" totalsRowDxfId="29">
      <calculatedColumnFormula>PersonalCare[[#This Row],[Projected Cost]]-PersonalCare[[#This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3:J58" totalsRowCount="1" headerRowDxfId="28" dataDxfId="27" totalsRowDxfId="26">
  <autoFilter ref="G53:J5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25" totalsRowDxfId="24"/>
    <tableColumn id="2" xr3:uid="{00000000-0010-0000-0A00-000002000000}" name="Projected Cost" dataDxfId="23" totalsRowDxfId="22"/>
    <tableColumn id="3" xr3:uid="{00000000-0010-0000-0A00-000003000000}" name="Actual Cost" dataDxfId="21" totalsRowDxfId="20"/>
    <tableColumn id="4" xr3:uid="{00000000-0010-0000-0A00-000004000000}" name="Difference" totalsRowFunction="sum" dataDxfId="19" totalsRowDxfId="18">
      <calculatedColumnFormula>Legal[[#This Row],[Projected Cost]]-Legal[[#This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6:E50" totalsRowCount="1" headerRowDxfId="17" dataDxfId="16" totalsRowDxfId="15">
  <autoFilter ref="B46:E49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14" totalsRowDxfId="13"/>
    <tableColumn id="2" xr3:uid="{00000000-0010-0000-0700-000002000000}" name="Projected Cost" dataDxfId="12" totalsRowDxfId="11"/>
    <tableColumn id="3" xr3:uid="{00000000-0010-0000-0700-000003000000}" name="Actual Cost" dataDxfId="10" totalsRowDxfId="9"/>
    <tableColumn id="4" xr3:uid="{00000000-0010-0000-0700-000004000000}" name="Difference" totalsRowFunction="sum" dataDxfId="8" totalsRowDxfId="7">
      <calculatedColumnFormula>Food[[#This Row],[Projected Cost]]-Food[[#This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8:J23" totalsRowCount="1" headerRowDxfId="127" dataDxfId="126" totalsRowDxfId="125" headerRowCellStyle="Normal">
  <autoFilter ref="G18:J2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124" totalsRowDxfId="123"/>
    <tableColumn id="2" xr3:uid="{00000000-0010-0000-0100-000002000000}" name="Projected Cost" dataDxfId="122" totalsRowDxfId="121"/>
    <tableColumn id="3" xr3:uid="{00000000-0010-0000-0100-000003000000}" name="Actual Cost" dataDxfId="120" totalsRowDxfId="119"/>
    <tableColumn id="4" xr3:uid="{00000000-0010-0000-0100-000004000000}" name="Difference" totalsRowFunction="sum" dataDxfId="118" totalsRowDxfId="117">
      <calculatedColumnFormula>Entertainment[[#This Row],[Projected Cost]]-Entertainment[[#This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5:J32" totalsRowCount="1" headerRowDxfId="116" dataDxfId="115" totalsRowDxfId="114">
  <autoFilter ref="G25:J31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13" totalsRowDxfId="112"/>
    <tableColumn id="2" xr3:uid="{00000000-0010-0000-0200-000002000000}" name="Projected Cost" dataDxfId="111" totalsRowDxfId="110"/>
    <tableColumn id="3" xr3:uid="{00000000-0010-0000-0200-000003000000}" name="Actual Cost" dataDxfId="109" totalsRowDxfId="108"/>
    <tableColumn id="4" xr3:uid="{00000000-0010-0000-0200-000004000000}" name="Difference" totalsRowFunction="sum" dataDxfId="107" totalsRowDxfId="106">
      <calculatedColumnFormula>Loans[[#This Row],[Projected Cost]]-Loans[[#This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DxfId="105" dataDxfId="104" totalsRowDxfId="103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102" totalsRowDxfId="101"/>
    <tableColumn id="2" xr3:uid="{00000000-0010-0000-0300-000002000000}" name="Projected Cost" dataDxfId="100" totalsRowDxfId="99"/>
    <tableColumn id="3" xr3:uid="{00000000-0010-0000-0300-000003000000}" name="Actual Cost" dataDxfId="98" totalsRowDxfId="97"/>
    <tableColumn id="4" xr3:uid="{00000000-0010-0000-0300-000004000000}" name="Difference" totalsRowFunction="sum" dataDxfId="96" totalsRowDxfId="95">
      <calculatedColumnFormula>Transportation[[#This Row],[Projected Cost]]-Transportation[[#This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9:E44" totalsRowCount="1" headerRowDxfId="94" dataDxfId="93" totalsRowDxfId="92">
  <autoFilter ref="B39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91" totalsRowDxfId="90"/>
    <tableColumn id="2" xr3:uid="{00000000-0010-0000-0400-000002000000}" name="Projected Cost" dataDxfId="89" totalsRowDxfId="88"/>
    <tableColumn id="3" xr3:uid="{00000000-0010-0000-0400-000003000000}" name="Actual Cost" dataDxfId="87" totalsRowDxfId="86"/>
    <tableColumn id="4" xr3:uid="{00000000-0010-0000-0400-000004000000}" name="Difference" totalsRowFunction="sum" dataDxfId="85" totalsRowDxfId="84">
      <calculatedColumnFormula>Insurance[[#This Row],[Projected Cost]]-Insurance[[#This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4:J39" totalsRowCount="1" headerRowDxfId="83" dataDxfId="82" totalsRowDxfId="81">
  <autoFilter ref="G34:J38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80" totalsRowDxfId="79"/>
    <tableColumn id="2" xr3:uid="{00000000-0010-0000-0500-000002000000}" name="Projected Cost" dataDxfId="78" totalsRowDxfId="77"/>
    <tableColumn id="3" xr3:uid="{00000000-0010-0000-0500-000003000000}" name="Actual Cost" dataDxfId="76" totalsRowDxfId="75"/>
    <tableColumn id="4" xr3:uid="{00000000-0010-0000-0500-000004000000}" name="Difference" totalsRowFunction="sum" dataDxfId="74" totalsRowDxfId="73">
      <calculatedColumnFormula>Taxes[[#This Row],[Projected Cost]]-Taxes[[#This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1:J45" totalsRowCount="1" headerRowDxfId="72" dataDxfId="71" totalsRowDxfId="70">
  <autoFilter ref="G41:J44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69" totalsRowDxfId="68"/>
    <tableColumn id="2" xr3:uid="{00000000-0010-0000-0600-000002000000}" name="Projected Cost" dataDxfId="67" totalsRowDxfId="66"/>
    <tableColumn id="3" xr3:uid="{00000000-0010-0000-0600-000003000000}" name="Actual Cost" dataDxfId="65" totalsRowDxfId="64"/>
    <tableColumn id="4" xr3:uid="{00000000-0010-0000-0600-000004000000}" name="Difference" totalsRowFunction="sum" dataDxfId="63" totalsRowDxfId="62">
      <calculatedColumnFormula>Savings[[#This Row],[Projected Cost]]-Savings[[#This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7:J51" totalsRowCount="1" headerRowDxfId="61" dataDxfId="60" totalsRowDxfId="59">
  <autoFilter ref="G47:J50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58" totalsRowDxfId="57"/>
    <tableColumn id="2" xr3:uid="{00000000-0010-0000-0800-000002000000}" name="Projected Cost" dataDxfId="56" totalsRowDxfId="55"/>
    <tableColumn id="3" xr3:uid="{00000000-0010-0000-0800-000003000000}" name="Actual Cost" dataDxfId="54" totalsRowDxfId="53"/>
    <tableColumn id="4" xr3:uid="{00000000-0010-0000-0800-000004000000}" name="Difference" totalsRowFunction="sum" dataDxfId="52" totalsRowDxfId="51">
      <calculatedColumnFormula>Gifts[[#This Row],[Projected Cost]]-Gifts[[#This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2:E58" totalsRowCount="1" headerRowDxfId="50" dataDxfId="49" totalsRowDxfId="48">
  <autoFilter ref="B52:E57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47" totalsRowDxfId="46"/>
    <tableColumn id="2" xr3:uid="{00000000-0010-0000-0900-000002000000}" name="Projected Cost" dataDxfId="45" totalsRowDxfId="44"/>
    <tableColumn id="3" xr3:uid="{00000000-0010-0000-0900-000003000000}" name="Actual Cost" dataDxfId="43" totalsRowDxfId="42"/>
    <tableColumn id="4" xr3:uid="{00000000-0010-0000-0900-000004000000}" name="Difference" totalsRowFunction="sum" dataDxfId="41" totalsRowDxfId="40">
      <calculatedColumnFormula>Pets[[#This Row],[Projected Cost]]-Pets[[#This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workbookViewId="0"/>
  </sheetViews>
  <sheetFormatPr defaultRowHeight="12.75"/>
  <cols>
    <col min="1" max="1" width="2.375" customWidth="1"/>
    <col min="2" max="2" width="80.625" customWidth="1"/>
    <col min="3" max="3" width="2.625" customWidth="1"/>
  </cols>
  <sheetData>
    <row r="1" spans="2:2" s="4" customFormat="1" ht="30" customHeight="1">
      <c r="B1" s="5" t="s">
        <v>0</v>
      </c>
    </row>
    <row r="2" spans="2:2" ht="48.6" customHeight="1">
      <c r="B2" s="2" t="s">
        <v>1</v>
      </c>
    </row>
    <row r="3" spans="2:2" ht="34.35" customHeight="1">
      <c r="B3" s="2" t="s">
        <v>2</v>
      </c>
    </row>
    <row r="4" spans="2:2" ht="33.75" customHeight="1">
      <c r="B4" s="2" t="s">
        <v>3</v>
      </c>
    </row>
    <row r="5" spans="2:2" ht="34.35" customHeight="1">
      <c r="B5" s="11" t="s">
        <v>4</v>
      </c>
    </row>
    <row r="6" spans="2:2" ht="57">
      <c r="B6" s="2" t="s">
        <v>5</v>
      </c>
    </row>
    <row r="7" spans="2:2" ht="14.25">
      <c r="B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70"/>
  <sheetViews>
    <sheetView showGridLines="0" tabSelected="1" topLeftCell="A7" zoomScale="70" zoomScaleNormal="70" workbookViewId="0">
      <selection activeCell="N10" sqref="N10"/>
    </sheetView>
  </sheetViews>
  <sheetFormatPr defaultRowHeight="12.75"/>
  <cols>
    <col min="1" max="1" width="2.625" style="3" customWidth="1"/>
    <col min="2" max="2" width="30.625" customWidth="1"/>
    <col min="3" max="3" width="15.875" customWidth="1"/>
    <col min="4" max="4" width="12.875" customWidth="1"/>
    <col min="5" max="5" width="12.5" customWidth="1"/>
    <col min="6" max="6" width="2.625" customWidth="1"/>
    <col min="7" max="7" width="30.625" customWidth="1"/>
    <col min="8" max="8" width="15.875" customWidth="1"/>
    <col min="9" max="9" width="12.875" customWidth="1"/>
    <col min="10" max="10" width="17.625" customWidth="1"/>
    <col min="11" max="11" width="2.625" customWidth="1"/>
  </cols>
  <sheetData>
    <row r="1" spans="1:10" s="1" customFormat="1" ht="27" customHeight="1">
      <c r="A1" s="14"/>
      <c r="B1" s="48" t="s">
        <v>86</v>
      </c>
      <c r="C1" s="49"/>
      <c r="D1" s="49"/>
      <c r="E1" s="49"/>
      <c r="F1" s="49"/>
      <c r="G1" s="49"/>
      <c r="H1" s="49"/>
      <c r="I1" s="49"/>
      <c r="J1" s="50"/>
    </row>
    <row r="2" spans="1:10" s="1" customFormat="1" ht="27" customHeight="1">
      <c r="A2" s="14"/>
      <c r="B2" s="51"/>
      <c r="C2" s="47"/>
      <c r="D2" s="47"/>
      <c r="E2" s="47"/>
      <c r="F2" s="47"/>
      <c r="G2" s="47"/>
      <c r="H2" s="47"/>
      <c r="I2" s="47"/>
      <c r="J2" s="52"/>
    </row>
    <row r="3" spans="1:10" s="1" customFormat="1" ht="27" customHeight="1">
      <c r="A3" s="14"/>
      <c r="B3" s="51"/>
      <c r="C3" s="47"/>
      <c r="D3" s="47"/>
      <c r="E3" s="47"/>
      <c r="F3" s="47"/>
      <c r="G3" s="47"/>
      <c r="H3" s="47"/>
      <c r="I3" s="47"/>
      <c r="J3" s="52"/>
    </row>
    <row r="4" spans="1:10" s="1" customFormat="1" ht="27" customHeight="1">
      <c r="A4" s="14"/>
      <c r="B4" s="51"/>
      <c r="C4" s="47"/>
      <c r="D4" s="47"/>
      <c r="E4" s="47"/>
      <c r="F4" s="47"/>
      <c r="G4" s="47"/>
      <c r="H4" s="47"/>
      <c r="I4" s="47"/>
      <c r="J4" s="52"/>
    </row>
    <row r="5" spans="1:10" s="1" customFormat="1" ht="27" customHeight="1">
      <c r="A5" s="14"/>
      <c r="B5" s="51"/>
      <c r="C5" s="47"/>
      <c r="D5" s="47"/>
      <c r="E5" s="47"/>
      <c r="F5" s="47"/>
      <c r="G5" s="47"/>
      <c r="H5" s="47"/>
      <c r="I5" s="47"/>
      <c r="J5" s="52"/>
    </row>
    <row r="6" spans="1:10" s="1" customFormat="1" ht="71.25" customHeight="1" thickBot="1">
      <c r="A6" s="10"/>
      <c r="B6" s="53"/>
      <c r="C6" s="54"/>
      <c r="D6" s="54"/>
      <c r="E6" s="54"/>
      <c r="F6" s="54"/>
      <c r="G6" s="54"/>
      <c r="H6" s="54"/>
      <c r="I6" s="54"/>
      <c r="J6" s="55"/>
    </row>
    <row r="7" spans="1:10">
      <c r="B7" s="18"/>
      <c r="C7" s="19"/>
      <c r="D7" s="19"/>
      <c r="E7" s="19"/>
      <c r="F7" s="19"/>
      <c r="G7" s="19"/>
      <c r="H7" s="19"/>
      <c r="I7" s="19"/>
      <c r="J7" s="20"/>
    </row>
    <row r="8" spans="1:10" ht="24.95" customHeight="1">
      <c r="B8" s="21" t="s">
        <v>6</v>
      </c>
      <c r="C8" s="15"/>
      <c r="D8" s="6"/>
      <c r="E8" s="44" t="s">
        <v>7</v>
      </c>
      <c r="F8" s="44"/>
      <c r="G8" s="44"/>
      <c r="H8" s="46">
        <f>C11-J60</f>
        <v>0</v>
      </c>
      <c r="I8" s="19"/>
      <c r="J8" s="20"/>
    </row>
    <row r="9" spans="1:10" ht="24.95" customHeight="1">
      <c r="A9" s="3" t="s">
        <v>8</v>
      </c>
      <c r="B9" s="22" t="s">
        <v>9</v>
      </c>
      <c r="C9" s="12">
        <v>0</v>
      </c>
      <c r="D9" s="19"/>
      <c r="E9" s="44"/>
      <c r="F9" s="44"/>
      <c r="G9" s="44"/>
      <c r="H9" s="46"/>
      <c r="I9" s="7"/>
      <c r="J9" s="20"/>
    </row>
    <row r="10" spans="1:10" ht="24.95" customHeight="1">
      <c r="B10" s="22" t="s">
        <v>10</v>
      </c>
      <c r="C10" s="12">
        <v>0</v>
      </c>
      <c r="D10" s="19"/>
      <c r="E10" s="44" t="s">
        <v>11</v>
      </c>
      <c r="F10" s="44"/>
      <c r="G10" s="44"/>
      <c r="H10" s="46">
        <f>C16-J62</f>
        <v>0</v>
      </c>
      <c r="I10" s="7"/>
      <c r="J10" s="20"/>
    </row>
    <row r="11" spans="1:10" ht="24.95" customHeight="1">
      <c r="A11" s="3" t="s">
        <v>12</v>
      </c>
      <c r="B11" s="22" t="s">
        <v>13</v>
      </c>
      <c r="C11" s="13">
        <f>SUM(C9:C10)</f>
        <v>0</v>
      </c>
      <c r="D11" s="19"/>
      <c r="E11" s="44"/>
      <c r="F11" s="44"/>
      <c r="G11" s="44"/>
      <c r="H11" s="46"/>
      <c r="I11" s="7"/>
      <c r="J11" s="20"/>
    </row>
    <row r="12" spans="1:10" ht="24.95" customHeight="1">
      <c r="B12" s="23"/>
      <c r="C12" s="24"/>
      <c r="D12" s="24"/>
      <c r="E12" s="44" t="s">
        <v>14</v>
      </c>
      <c r="F12" s="44"/>
      <c r="G12" s="44"/>
      <c r="H12" s="46">
        <f>H10-H8</f>
        <v>0</v>
      </c>
      <c r="I12" s="7"/>
      <c r="J12" s="20"/>
    </row>
    <row r="13" spans="1:10" ht="24.95" customHeight="1">
      <c r="B13" s="21" t="s">
        <v>15</v>
      </c>
      <c r="C13" s="16"/>
      <c r="D13" s="6"/>
      <c r="E13" s="44"/>
      <c r="F13" s="44"/>
      <c r="G13" s="44"/>
      <c r="H13" s="46"/>
      <c r="I13" s="8"/>
      <c r="J13" s="20"/>
    </row>
    <row r="14" spans="1:10" ht="24.95" customHeight="1">
      <c r="A14" s="3" t="s">
        <v>16</v>
      </c>
      <c r="B14" s="22" t="s">
        <v>9</v>
      </c>
      <c r="C14" s="12">
        <v>0</v>
      </c>
      <c r="D14" s="19"/>
      <c r="E14" s="19"/>
      <c r="F14" s="19"/>
      <c r="G14" s="19"/>
      <c r="H14" s="19"/>
      <c r="I14" s="7"/>
      <c r="J14" s="20"/>
    </row>
    <row r="15" spans="1:10" ht="24.95" customHeight="1">
      <c r="B15" s="22" t="s">
        <v>10</v>
      </c>
      <c r="C15" s="12">
        <v>0</v>
      </c>
      <c r="D15" s="19"/>
      <c r="E15" s="7"/>
      <c r="F15" s="19"/>
      <c r="G15" s="19"/>
      <c r="H15" s="25"/>
      <c r="I15" s="7"/>
      <c r="J15" s="20"/>
    </row>
    <row r="16" spans="1:10" ht="24.95" customHeight="1">
      <c r="B16" s="22" t="s">
        <v>13</v>
      </c>
      <c r="C16" s="13">
        <v>0</v>
      </c>
      <c r="D16" s="19"/>
      <c r="E16" s="19"/>
      <c r="F16" s="19"/>
      <c r="G16" s="19"/>
      <c r="H16" s="19"/>
      <c r="I16" s="19"/>
      <c r="J16" s="20"/>
    </row>
    <row r="17" spans="1:10">
      <c r="B17" s="18"/>
      <c r="C17" s="19"/>
      <c r="D17" s="19"/>
      <c r="E17" s="19"/>
      <c r="F17" s="19"/>
      <c r="G17" s="19"/>
      <c r="H17" s="19"/>
      <c r="I17" s="19"/>
      <c r="J17" s="20"/>
    </row>
    <row r="18" spans="1:10" ht="24.95" customHeight="1">
      <c r="A18" s="3" t="s">
        <v>17</v>
      </c>
      <c r="B18" t="s">
        <v>85</v>
      </c>
      <c r="C18" s="27" t="s">
        <v>18</v>
      </c>
      <c r="D18" s="27" t="s">
        <v>19</v>
      </c>
      <c r="E18" s="27" t="s">
        <v>20</v>
      </c>
      <c r="F18" s="28"/>
      <c r="G18" s="27" t="s">
        <v>21</v>
      </c>
      <c r="H18" s="27" t="s">
        <v>18</v>
      </c>
      <c r="I18" s="27" t="s">
        <v>19</v>
      </c>
      <c r="J18" s="29" t="s">
        <v>20</v>
      </c>
    </row>
    <row r="19" spans="1:10" ht="24.95" customHeight="1">
      <c r="B19" s="30" t="s">
        <v>22</v>
      </c>
      <c r="C19" s="31">
        <v>0</v>
      </c>
      <c r="D19" s="31">
        <v>0</v>
      </c>
      <c r="E19" s="31">
        <f>Housing[[#This Row],[Projected Cost]]-Housing[[#This Row],[Actual Cost]]</f>
        <v>0</v>
      </c>
      <c r="F19" s="28"/>
      <c r="G19" s="32" t="s">
        <v>24</v>
      </c>
      <c r="H19" s="31">
        <v>0</v>
      </c>
      <c r="I19" s="31"/>
      <c r="J19" s="33">
        <v>0</v>
      </c>
    </row>
    <row r="20" spans="1:10" ht="24.95" customHeight="1">
      <c r="B20" s="30" t="s">
        <v>23</v>
      </c>
      <c r="C20" s="31">
        <v>0</v>
      </c>
      <c r="D20" s="31">
        <v>0</v>
      </c>
      <c r="E20" s="31">
        <f>Housing[[#This Row],[Projected Cost]]-Housing[[#This Row],[Actual Cost]]</f>
        <v>0</v>
      </c>
      <c r="F20" s="28"/>
      <c r="G20" s="32" t="s">
        <v>84</v>
      </c>
      <c r="H20" s="31">
        <v>0</v>
      </c>
      <c r="I20" s="31"/>
      <c r="J20" s="33">
        <v>0</v>
      </c>
    </row>
    <row r="21" spans="1:10" ht="24.95" customHeight="1">
      <c r="B21" s="30" t="s">
        <v>25</v>
      </c>
      <c r="C21" s="31">
        <v>0</v>
      </c>
      <c r="D21" s="31">
        <v>0</v>
      </c>
      <c r="E21" s="31">
        <f>Housing[[#This Row],[Projected Cost]]-Housing[[#This Row],[Actual Cost]]</f>
        <v>0</v>
      </c>
      <c r="F21" s="28"/>
      <c r="G21" s="32" t="s">
        <v>28</v>
      </c>
      <c r="H21" s="31"/>
      <c r="I21" s="31"/>
      <c r="J21" s="33">
        <f>Entertainment[[#This Row],[Projected Cost]]-Entertainment[[#This Row],[Actual Cost]]</f>
        <v>0</v>
      </c>
    </row>
    <row r="22" spans="1:10" ht="24.95" customHeight="1">
      <c r="B22" s="30" t="s">
        <v>26</v>
      </c>
      <c r="C22" s="31">
        <v>0</v>
      </c>
      <c r="D22" s="31">
        <v>0</v>
      </c>
      <c r="E22" s="31">
        <f>Housing[[#This Row],[Projected Cost]]-Housing[[#This Row],[Actual Cost]]</f>
        <v>0</v>
      </c>
      <c r="F22" s="28"/>
      <c r="G22" s="32" t="s">
        <v>28</v>
      </c>
      <c r="H22" s="31"/>
      <c r="I22" s="31"/>
      <c r="J22" s="33">
        <f>Entertainment[[#This Row],[Projected Cost]]-Entertainment[[#This Row],[Actual Cost]]</f>
        <v>0</v>
      </c>
    </row>
    <row r="23" spans="1:10" ht="24.95" customHeight="1">
      <c r="B23" s="30" t="s">
        <v>27</v>
      </c>
      <c r="C23" s="31">
        <v>0</v>
      </c>
      <c r="D23" s="31">
        <v>0</v>
      </c>
      <c r="E23" s="31">
        <f>Housing[[#This Row],[Projected Cost]]-Housing[[#This Row],[Actual Cost]]</f>
        <v>0</v>
      </c>
      <c r="F23" s="28"/>
      <c r="G23" s="34" t="s">
        <v>29</v>
      </c>
      <c r="H23" s="31"/>
      <c r="I23" s="31"/>
      <c r="J23" s="33">
        <f>SUBTOTAL(109,Entertainment[Difference])</f>
        <v>0</v>
      </c>
    </row>
    <row r="24" spans="1:10" ht="24.95" customHeight="1">
      <c r="B24" s="30" t="s">
        <v>82</v>
      </c>
      <c r="C24" s="31">
        <v>0</v>
      </c>
      <c r="D24" s="31">
        <v>0</v>
      </c>
      <c r="E24" s="31">
        <f>Housing[[#This Row],[Projected Cost]]-Housing[[#This Row],[Actual Cost]]</f>
        <v>0</v>
      </c>
      <c r="F24" s="28"/>
      <c r="G24" s="35"/>
      <c r="H24" s="35"/>
      <c r="I24" s="35"/>
      <c r="J24" s="36"/>
    </row>
    <row r="25" spans="1:10" ht="24.95" customHeight="1">
      <c r="B25" s="30" t="s">
        <v>62</v>
      </c>
      <c r="C25" s="31">
        <v>0</v>
      </c>
      <c r="D25" s="31">
        <v>0</v>
      </c>
      <c r="E25" s="31">
        <f>Housing[[#This Row],[Projected Cost]]-Housing[[#This Row],[Actual Cost]]</f>
        <v>0</v>
      </c>
      <c r="F25" s="28"/>
      <c r="G25" s="27" t="s">
        <v>30</v>
      </c>
      <c r="H25" s="27" t="s">
        <v>18</v>
      </c>
      <c r="I25" s="27" t="s">
        <v>19</v>
      </c>
      <c r="J25" s="29" t="s">
        <v>20</v>
      </c>
    </row>
    <row r="26" spans="1:10" ht="24.95" customHeight="1">
      <c r="B26" s="30" t="s">
        <v>83</v>
      </c>
      <c r="C26" s="31">
        <v>0</v>
      </c>
      <c r="D26" s="31">
        <v>0</v>
      </c>
      <c r="E26" s="31">
        <f>Housing[[#This Row],[Projected Cost]]-Housing[[#This Row],[Actual Cost]]</f>
        <v>0</v>
      </c>
      <c r="F26" s="28"/>
      <c r="G26" s="32" t="s">
        <v>33</v>
      </c>
      <c r="H26" s="31"/>
      <c r="I26" s="31"/>
      <c r="J26" s="33">
        <f>Loans[[#This Row],[Projected Cost]]-Loans[[#This Row],[Actual Cost]]</f>
        <v>0</v>
      </c>
    </row>
    <row r="27" spans="1:10" ht="24.95" customHeight="1">
      <c r="B27" s="37" t="s">
        <v>29</v>
      </c>
      <c r="C27" s="31"/>
      <c r="D27" s="31"/>
      <c r="E27" s="31">
        <f>SUBTOTAL(109,Housing[Difference])</f>
        <v>0</v>
      </c>
      <c r="F27" s="28"/>
      <c r="G27" s="32" t="s">
        <v>35</v>
      </c>
      <c r="H27" s="31"/>
      <c r="I27" s="31"/>
      <c r="J27" s="33">
        <f>Loans[[#This Row],[Projected Cost]]-Loans[[#This Row],[Actual Cost]]</f>
        <v>0</v>
      </c>
    </row>
    <row r="28" spans="1:10" ht="24.95" customHeight="1">
      <c r="B28" s="38"/>
      <c r="C28" s="35"/>
      <c r="D28" s="35"/>
      <c r="E28" s="35"/>
      <c r="F28" s="28"/>
      <c r="G28" s="32" t="s">
        <v>37</v>
      </c>
      <c r="H28" s="31"/>
      <c r="I28" s="31"/>
      <c r="J28" s="33">
        <f>Loans[[#This Row],[Projected Cost]]-Loans[[#This Row],[Actual Cost]]</f>
        <v>0</v>
      </c>
    </row>
    <row r="29" spans="1:10" ht="24.95" customHeight="1">
      <c r="B29" s="26" t="s">
        <v>32</v>
      </c>
      <c r="C29" s="27" t="s">
        <v>18</v>
      </c>
      <c r="D29" s="27" t="s">
        <v>19</v>
      </c>
      <c r="E29" s="27" t="s">
        <v>20</v>
      </c>
      <c r="F29" s="28"/>
      <c r="G29" s="32" t="s">
        <v>37</v>
      </c>
      <c r="H29" s="31"/>
      <c r="I29" s="31"/>
      <c r="J29" s="33">
        <f>Loans[[#This Row],[Projected Cost]]-Loans[[#This Row],[Actual Cost]]</f>
        <v>0</v>
      </c>
    </row>
    <row r="30" spans="1:10" ht="24.95" customHeight="1">
      <c r="B30" s="30" t="s">
        <v>34</v>
      </c>
      <c r="C30" s="31">
        <v>0</v>
      </c>
      <c r="D30" s="31"/>
      <c r="E30" s="31">
        <v>0</v>
      </c>
      <c r="F30" s="28"/>
      <c r="G30" s="32" t="s">
        <v>37</v>
      </c>
      <c r="H30" s="31"/>
      <c r="I30" s="31"/>
      <c r="J30" s="33">
        <f>Loans[[#This Row],[Projected Cost]]-Loans[[#This Row],[Actual Cost]]</f>
        <v>0</v>
      </c>
    </row>
    <row r="31" spans="1:10" ht="24.95" customHeight="1">
      <c r="A31" s="3" t="s">
        <v>31</v>
      </c>
      <c r="B31" s="30" t="s">
        <v>36</v>
      </c>
      <c r="C31" s="31"/>
      <c r="D31" s="31"/>
      <c r="E31" s="31">
        <f>Transportation[[#This Row],[Projected Cost]]-Transportation[[#This Row],[Actual Cost]]</f>
        <v>0</v>
      </c>
      <c r="F31" s="28"/>
      <c r="G31" s="32" t="s">
        <v>28</v>
      </c>
      <c r="H31" s="31"/>
      <c r="I31" s="31"/>
      <c r="J31" s="33">
        <f>Loans[[#This Row],[Projected Cost]]-Loans[[#This Row],[Actual Cost]]</f>
        <v>0</v>
      </c>
    </row>
    <row r="32" spans="1:10" ht="24.95" customHeight="1">
      <c r="B32" s="30" t="s">
        <v>38</v>
      </c>
      <c r="C32" s="31">
        <v>0</v>
      </c>
      <c r="D32" s="31"/>
      <c r="E32" s="31">
        <v>0</v>
      </c>
      <c r="F32" s="28"/>
      <c r="G32" s="34" t="s">
        <v>29</v>
      </c>
      <c r="H32" s="31"/>
      <c r="I32" s="31"/>
      <c r="J32" s="33">
        <f>SUBTOTAL(109,Loans[Difference])</f>
        <v>0</v>
      </c>
    </row>
    <row r="33" spans="1:10" ht="24.95" customHeight="1">
      <c r="B33" s="30" t="s">
        <v>39</v>
      </c>
      <c r="C33" s="31"/>
      <c r="D33" s="31"/>
      <c r="E33" s="31">
        <f>Transportation[[#This Row],[Projected Cost]]-Transportation[[#This Row],[Actual Cost]]</f>
        <v>0</v>
      </c>
      <c r="F33" s="28"/>
      <c r="G33" s="35"/>
      <c r="H33" s="35"/>
      <c r="I33" s="35"/>
      <c r="J33" s="36"/>
    </row>
    <row r="34" spans="1:10" ht="24.95" customHeight="1">
      <c r="B34" s="30" t="s">
        <v>40</v>
      </c>
      <c r="C34" s="31">
        <v>0</v>
      </c>
      <c r="D34" s="31"/>
      <c r="E34" s="31"/>
      <c r="F34" s="28"/>
      <c r="G34" s="27" t="s">
        <v>42</v>
      </c>
      <c r="H34" s="27" t="s">
        <v>18</v>
      </c>
      <c r="I34" s="27" t="s">
        <v>19</v>
      </c>
      <c r="J34" s="29" t="s">
        <v>20</v>
      </c>
    </row>
    <row r="35" spans="1:10" ht="24.95" customHeight="1">
      <c r="B35" s="30" t="s">
        <v>41</v>
      </c>
      <c r="C35" s="31"/>
      <c r="D35" s="31"/>
      <c r="E35" s="31">
        <f>Transportation[[#This Row],[Projected Cost]]-Transportation[[#This Row],[Actual Cost]]</f>
        <v>0</v>
      </c>
      <c r="F35" s="28"/>
      <c r="G35" s="32" t="s">
        <v>43</v>
      </c>
      <c r="H35" s="31"/>
      <c r="I35" s="31"/>
      <c r="J35" s="33">
        <f>Taxes[[#This Row],[Projected Cost]]-Taxes[[#This Row],[Actual Cost]]</f>
        <v>0</v>
      </c>
    </row>
    <row r="36" spans="1:10" ht="24.95" customHeight="1">
      <c r="B36" s="30" t="s">
        <v>28</v>
      </c>
      <c r="C36" s="31"/>
      <c r="D36" s="31"/>
      <c r="E36" s="31">
        <f>Transportation[[#This Row],[Projected Cost]]-Transportation[[#This Row],[Actual Cost]]</f>
        <v>0</v>
      </c>
      <c r="F36" s="28"/>
      <c r="G36" s="32" t="s">
        <v>45</v>
      </c>
      <c r="H36" s="31"/>
      <c r="I36" s="31"/>
      <c r="J36" s="33">
        <f>Taxes[[#This Row],[Projected Cost]]-Taxes[[#This Row],[Actual Cost]]</f>
        <v>0</v>
      </c>
    </row>
    <row r="37" spans="1:10" ht="24.95" customHeight="1">
      <c r="B37" s="37" t="s">
        <v>29</v>
      </c>
      <c r="C37" s="31"/>
      <c r="D37" s="31"/>
      <c r="E37" s="31">
        <f>SUBTOTAL(109,Transportation[Difference])</f>
        <v>0</v>
      </c>
      <c r="F37" s="28"/>
      <c r="G37" s="32" t="s">
        <v>47</v>
      </c>
      <c r="H37" s="31"/>
      <c r="I37" s="31"/>
      <c r="J37" s="33">
        <f>Taxes[[#This Row],[Projected Cost]]-Taxes[[#This Row],[Actual Cost]]</f>
        <v>0</v>
      </c>
    </row>
    <row r="38" spans="1:10" ht="24.95" customHeight="1">
      <c r="B38" s="38"/>
      <c r="C38" s="35"/>
      <c r="D38" s="35"/>
      <c r="E38" s="35"/>
      <c r="F38" s="28"/>
      <c r="G38" s="32" t="s">
        <v>28</v>
      </c>
      <c r="H38" s="31"/>
      <c r="I38" s="31"/>
      <c r="J38" s="33">
        <f>Taxes[[#This Row],[Projected Cost]]-Taxes[[#This Row],[Actual Cost]]</f>
        <v>0</v>
      </c>
    </row>
    <row r="39" spans="1:10" ht="24.95" customHeight="1">
      <c r="B39" s="26" t="s">
        <v>44</v>
      </c>
      <c r="C39" s="27" t="s">
        <v>18</v>
      </c>
      <c r="D39" s="27" t="s">
        <v>19</v>
      </c>
      <c r="E39" s="27" t="s">
        <v>20</v>
      </c>
      <c r="F39" s="28"/>
      <c r="G39" s="34" t="s">
        <v>29</v>
      </c>
      <c r="H39" s="31"/>
      <c r="I39" s="31"/>
      <c r="J39" s="33">
        <f>SUBTOTAL(109,Taxes[Difference])</f>
        <v>0</v>
      </c>
    </row>
    <row r="40" spans="1:10" ht="24.95" customHeight="1">
      <c r="B40" s="30" t="s">
        <v>46</v>
      </c>
      <c r="C40" s="31"/>
      <c r="D40" s="31"/>
      <c r="E40" s="31">
        <f>Insurance[[#This Row],[Projected Cost]]-Insurance[[#This Row],[Actual Cost]]</f>
        <v>0</v>
      </c>
      <c r="F40" s="28"/>
      <c r="G40" s="35"/>
      <c r="H40" s="35"/>
      <c r="I40" s="35"/>
      <c r="J40" s="36"/>
    </row>
    <row r="41" spans="1:10" ht="24.95" customHeight="1">
      <c r="B41" s="30" t="s">
        <v>48</v>
      </c>
      <c r="C41" s="31"/>
      <c r="D41" s="31"/>
      <c r="E41" s="31">
        <f>Insurance[[#This Row],[Projected Cost]]-Insurance[[#This Row],[Actual Cost]]</f>
        <v>0</v>
      </c>
      <c r="F41" s="28"/>
      <c r="G41" s="27" t="s">
        <v>50</v>
      </c>
      <c r="H41" s="27" t="s">
        <v>18</v>
      </c>
      <c r="I41" s="27" t="s">
        <v>19</v>
      </c>
      <c r="J41" s="29" t="s">
        <v>20</v>
      </c>
    </row>
    <row r="42" spans="1:10" ht="24.95" customHeight="1">
      <c r="B42" s="30" t="s">
        <v>49</v>
      </c>
      <c r="C42" s="31"/>
      <c r="D42" s="31"/>
      <c r="E42" s="31">
        <f>Insurance[[#This Row],[Projected Cost]]-Insurance[[#This Row],[Actual Cost]]</f>
        <v>0</v>
      </c>
      <c r="F42" s="28"/>
      <c r="G42" s="32" t="s">
        <v>51</v>
      </c>
      <c r="H42" s="31"/>
      <c r="I42" s="31"/>
      <c r="J42" s="33">
        <f>Savings[[#This Row],[Projected Cost]]-Savings[[#This Row],[Actual Cost]]</f>
        <v>0</v>
      </c>
    </row>
    <row r="43" spans="1:10" ht="24.95" customHeight="1">
      <c r="B43" s="30" t="s">
        <v>28</v>
      </c>
      <c r="C43" s="31"/>
      <c r="D43" s="31"/>
      <c r="E43" s="31">
        <f>Insurance[[#This Row],[Projected Cost]]-Insurance[[#This Row],[Actual Cost]]</f>
        <v>0</v>
      </c>
      <c r="F43" s="28"/>
      <c r="G43" s="32" t="s">
        <v>54</v>
      </c>
      <c r="H43" s="31"/>
      <c r="I43" s="31"/>
      <c r="J43" s="33">
        <f>Savings[[#This Row],[Projected Cost]]-Savings[[#This Row],[Actual Cost]]</f>
        <v>0</v>
      </c>
    </row>
    <row r="44" spans="1:10" ht="24.95" customHeight="1">
      <c r="B44" s="37" t="s">
        <v>29</v>
      </c>
      <c r="C44" s="31"/>
      <c r="D44" s="31"/>
      <c r="E44" s="31">
        <f>SUBTOTAL(109,Insurance[Difference])</f>
        <v>0</v>
      </c>
      <c r="F44" s="28"/>
      <c r="G44" s="32" t="s">
        <v>28</v>
      </c>
      <c r="H44" s="31"/>
      <c r="I44" s="31"/>
      <c r="J44" s="33">
        <f>Savings[[#This Row],[Projected Cost]]-Savings[[#This Row],[Actual Cost]]</f>
        <v>0</v>
      </c>
    </row>
    <row r="45" spans="1:10" ht="24.95" customHeight="1">
      <c r="B45" s="38"/>
      <c r="C45" s="35"/>
      <c r="D45" s="35"/>
      <c r="E45" s="35"/>
      <c r="F45" s="28"/>
      <c r="G45" s="34" t="s">
        <v>29</v>
      </c>
      <c r="H45" s="31"/>
      <c r="I45" s="31"/>
      <c r="J45" s="33">
        <f>SUBTOTAL(109,Savings[Difference])</f>
        <v>0</v>
      </c>
    </row>
    <row r="46" spans="1:10" ht="24.95" customHeight="1">
      <c r="B46" s="26" t="s">
        <v>53</v>
      </c>
      <c r="C46" s="27" t="s">
        <v>18</v>
      </c>
      <c r="D46" s="27" t="s">
        <v>19</v>
      </c>
      <c r="E46" s="27" t="s">
        <v>20</v>
      </c>
      <c r="F46" s="28"/>
      <c r="G46" s="35"/>
      <c r="H46" s="35"/>
      <c r="I46" s="35"/>
      <c r="J46" s="36"/>
    </row>
    <row r="47" spans="1:10" ht="24.95" customHeight="1">
      <c r="B47" s="30" t="s">
        <v>55</v>
      </c>
      <c r="C47" s="31"/>
      <c r="D47" s="31"/>
      <c r="E47" s="31">
        <f>Food[[#This Row],[Projected Cost]]-Food[[#This Row],[Actual Cost]]</f>
        <v>0</v>
      </c>
      <c r="F47" s="28"/>
      <c r="G47" s="27" t="s">
        <v>57</v>
      </c>
      <c r="H47" s="27" t="s">
        <v>18</v>
      </c>
      <c r="I47" s="27" t="s">
        <v>19</v>
      </c>
      <c r="J47" s="29" t="s">
        <v>20</v>
      </c>
    </row>
    <row r="48" spans="1:10" ht="24.95" customHeight="1">
      <c r="A48" s="3" t="s">
        <v>52</v>
      </c>
      <c r="B48" s="30" t="s">
        <v>56</v>
      </c>
      <c r="C48" s="31"/>
      <c r="D48" s="31"/>
      <c r="E48" s="31">
        <f>Food[[#This Row],[Projected Cost]]-Food[[#This Row],[Actual Cost]]</f>
        <v>0</v>
      </c>
      <c r="F48" s="28"/>
      <c r="G48" s="32" t="s">
        <v>58</v>
      </c>
      <c r="H48" s="31"/>
      <c r="I48" s="31"/>
      <c r="J48" s="33">
        <f>Gifts[[#This Row],[Projected Cost]]-Gifts[[#This Row],[Actual Cost]]</f>
        <v>0</v>
      </c>
    </row>
    <row r="49" spans="1:10" ht="24.95" customHeight="1">
      <c r="B49" s="30" t="s">
        <v>28</v>
      </c>
      <c r="C49" s="31"/>
      <c r="D49" s="31"/>
      <c r="E49" s="31">
        <f>Food[[#This Row],[Projected Cost]]-Food[[#This Row],[Actual Cost]]</f>
        <v>0</v>
      </c>
      <c r="F49" s="28"/>
      <c r="G49" s="32" t="s">
        <v>61</v>
      </c>
      <c r="H49" s="31"/>
      <c r="I49" s="31"/>
      <c r="J49" s="33">
        <f>Gifts[[#This Row],[Projected Cost]]-Gifts[[#This Row],[Actual Cost]]</f>
        <v>0</v>
      </c>
    </row>
    <row r="50" spans="1:10" ht="24.95" customHeight="1">
      <c r="B50" s="37" t="s">
        <v>29</v>
      </c>
      <c r="C50" s="31"/>
      <c r="D50" s="31"/>
      <c r="E50" s="31">
        <f>SUBTOTAL(109,Food[Difference])</f>
        <v>0</v>
      </c>
      <c r="F50" s="28"/>
      <c r="G50" s="32" t="s">
        <v>63</v>
      </c>
      <c r="H50" s="31"/>
      <c r="I50" s="31"/>
      <c r="J50" s="33">
        <f>Gifts[[#This Row],[Projected Cost]]-Gifts[[#This Row],[Actual Cost]]</f>
        <v>0</v>
      </c>
    </row>
    <row r="51" spans="1:10" ht="24.95" customHeight="1">
      <c r="B51" s="38"/>
      <c r="C51" s="35"/>
      <c r="D51" s="35"/>
      <c r="E51" s="35"/>
      <c r="F51" s="28"/>
      <c r="G51" s="34" t="s">
        <v>29</v>
      </c>
      <c r="H51" s="31"/>
      <c r="I51" s="31"/>
      <c r="J51" s="33">
        <f>SUBTOTAL(109,Gifts[Difference])</f>
        <v>0</v>
      </c>
    </row>
    <row r="52" spans="1:10" ht="24.95" customHeight="1">
      <c r="B52" s="26" t="s">
        <v>60</v>
      </c>
      <c r="C52" s="27" t="s">
        <v>18</v>
      </c>
      <c r="D52" s="27" t="s">
        <v>19</v>
      </c>
      <c r="E52" s="27" t="s">
        <v>20</v>
      </c>
      <c r="F52" s="28"/>
      <c r="G52" s="35"/>
      <c r="H52" s="35"/>
      <c r="I52" s="35"/>
      <c r="J52" s="36"/>
    </row>
    <row r="53" spans="1:10" ht="24.95" customHeight="1">
      <c r="B53" s="30" t="s">
        <v>62</v>
      </c>
      <c r="C53" s="31"/>
      <c r="D53" s="31"/>
      <c r="E53" s="31">
        <f>Pets[[#This Row],[Projected Cost]]-Pets[[#This Row],[Actual Cost]]</f>
        <v>0</v>
      </c>
      <c r="F53" s="28"/>
      <c r="G53" s="27" t="s">
        <v>67</v>
      </c>
      <c r="H53" s="27" t="s">
        <v>18</v>
      </c>
      <c r="I53" s="27" t="s">
        <v>19</v>
      </c>
      <c r="J53" s="29" t="s">
        <v>20</v>
      </c>
    </row>
    <row r="54" spans="1:10" ht="24.95" customHeight="1">
      <c r="A54" s="3" t="s">
        <v>59</v>
      </c>
      <c r="B54" s="30" t="s">
        <v>64</v>
      </c>
      <c r="C54" s="31"/>
      <c r="D54" s="31"/>
      <c r="E54" s="31">
        <f>Pets[[#This Row],[Projected Cost]]-Pets[[#This Row],[Actual Cost]]</f>
        <v>0</v>
      </c>
      <c r="F54" s="28"/>
      <c r="G54" s="32" t="s">
        <v>68</v>
      </c>
      <c r="H54" s="31"/>
      <c r="I54" s="31"/>
      <c r="J54" s="33">
        <f>Legal[[#This Row],[Projected Cost]]-Legal[[#This Row],[Actual Cost]]</f>
        <v>0</v>
      </c>
    </row>
    <row r="55" spans="1:10" ht="24.95" customHeight="1">
      <c r="B55" s="30" t="s">
        <v>65</v>
      </c>
      <c r="C55" s="31"/>
      <c r="D55" s="31"/>
      <c r="E55" s="31">
        <f>Pets[[#This Row],[Projected Cost]]-Pets[[#This Row],[Actual Cost]]</f>
        <v>0</v>
      </c>
      <c r="F55" s="28"/>
      <c r="G55" s="32" t="s">
        <v>69</v>
      </c>
      <c r="H55" s="31"/>
      <c r="I55" s="31"/>
      <c r="J55" s="33">
        <f>Legal[[#This Row],[Projected Cost]]-Legal[[#This Row],[Actual Cost]]</f>
        <v>0</v>
      </c>
    </row>
    <row r="56" spans="1:10" ht="24.95" customHeight="1">
      <c r="B56" s="30" t="s">
        <v>66</v>
      </c>
      <c r="C56" s="31"/>
      <c r="D56" s="31"/>
      <c r="E56" s="31">
        <f>Pets[[#This Row],[Projected Cost]]-Pets[[#This Row],[Actual Cost]]</f>
        <v>0</v>
      </c>
      <c r="F56" s="28"/>
      <c r="G56" s="32" t="s">
        <v>70</v>
      </c>
      <c r="H56" s="31"/>
      <c r="I56" s="31"/>
      <c r="J56" s="33">
        <f>Legal[[#This Row],[Projected Cost]]-Legal[[#This Row],[Actual Cost]]</f>
        <v>0</v>
      </c>
    </row>
    <row r="57" spans="1:10" ht="24.95" customHeight="1">
      <c r="B57" s="30" t="s">
        <v>28</v>
      </c>
      <c r="C57" s="31"/>
      <c r="D57" s="31"/>
      <c r="E57" s="31">
        <f>Pets[[#This Row],[Projected Cost]]-Pets[[#This Row],[Actual Cost]]</f>
        <v>0</v>
      </c>
      <c r="F57" s="28"/>
      <c r="G57" s="32" t="s">
        <v>28</v>
      </c>
      <c r="H57" s="31"/>
      <c r="I57" s="31"/>
      <c r="J57" s="33">
        <f>Legal[[#This Row],[Projected Cost]]-Legal[[#This Row],[Actual Cost]]</f>
        <v>0</v>
      </c>
    </row>
    <row r="58" spans="1:10" ht="24.95" customHeight="1">
      <c r="B58" s="37" t="s">
        <v>29</v>
      </c>
      <c r="C58" s="31"/>
      <c r="D58" s="31"/>
      <c r="E58" s="31">
        <f>SUBTOTAL(109,Pets[Difference])</f>
        <v>0</v>
      </c>
      <c r="F58" s="28"/>
      <c r="G58" s="34" t="s">
        <v>29</v>
      </c>
      <c r="H58" s="31"/>
      <c r="I58" s="31"/>
      <c r="J58" s="33">
        <f>SUBTOTAL(109,Legal[Difference])</f>
        <v>0</v>
      </c>
    </row>
    <row r="59" spans="1:10" ht="24.95" customHeight="1">
      <c r="B59" s="38"/>
      <c r="C59" s="35"/>
      <c r="D59" s="35"/>
      <c r="E59" s="35"/>
      <c r="F59" s="28"/>
      <c r="G59" s="35"/>
      <c r="H59" s="35"/>
      <c r="I59" s="35"/>
      <c r="J59" s="36"/>
    </row>
    <row r="60" spans="1:10" ht="24.95" customHeight="1">
      <c r="B60" s="26" t="s">
        <v>72</v>
      </c>
      <c r="C60" s="27" t="s">
        <v>18</v>
      </c>
      <c r="D60" s="27" t="s">
        <v>19</v>
      </c>
      <c r="E60" s="27" t="s">
        <v>20</v>
      </c>
      <c r="F60" s="28"/>
      <c r="G60" s="44" t="s">
        <v>76</v>
      </c>
      <c r="H60" s="44"/>
      <c r="I60" s="44"/>
      <c r="J60" s="45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0</v>
      </c>
    </row>
    <row r="61" spans="1:10" ht="24.95" customHeight="1">
      <c r="B61" s="30" t="s">
        <v>64</v>
      </c>
      <c r="C61" s="31"/>
      <c r="D61" s="31"/>
      <c r="E61" s="31">
        <f>PersonalCare[[#This Row],[Projected Cost]]-PersonalCare[[#This Row],[Actual Cost]]</f>
        <v>0</v>
      </c>
      <c r="F61" s="28"/>
      <c r="G61" s="44"/>
      <c r="H61" s="44"/>
      <c r="I61" s="44"/>
      <c r="J61" s="45"/>
    </row>
    <row r="62" spans="1:10" ht="24.95" customHeight="1">
      <c r="A62" s="3" t="s">
        <v>71</v>
      </c>
      <c r="B62" s="30" t="s">
        <v>73</v>
      </c>
      <c r="C62" s="31"/>
      <c r="D62" s="31"/>
      <c r="E62" s="31">
        <f>PersonalCare[[#This Row],[Projected Cost]]-PersonalCare[[#This Row],[Actual Cost]]</f>
        <v>0</v>
      </c>
      <c r="F62" s="28"/>
      <c r="G62" s="44" t="s">
        <v>79</v>
      </c>
      <c r="H62" s="44"/>
      <c r="I62" s="44"/>
      <c r="J62" s="45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0</v>
      </c>
    </row>
    <row r="63" spans="1:10" ht="24.95" customHeight="1">
      <c r="B63" s="30" t="s">
        <v>75</v>
      </c>
      <c r="C63" s="31"/>
      <c r="D63" s="31"/>
      <c r="E63" s="31">
        <f>PersonalCare[[#This Row],[Projected Cost]]-PersonalCare[[#This Row],[Actual Cost]]</f>
        <v>0</v>
      </c>
      <c r="F63" s="28"/>
      <c r="G63" s="44"/>
      <c r="H63" s="44"/>
      <c r="I63" s="44"/>
      <c r="J63" s="45"/>
    </row>
    <row r="64" spans="1:10" ht="24.95" customHeight="1">
      <c r="B64" s="30" t="s">
        <v>77</v>
      </c>
      <c r="C64" s="31"/>
      <c r="D64" s="31"/>
      <c r="E64" s="31">
        <f>PersonalCare[[#This Row],[Projected Cost]]-PersonalCare[[#This Row],[Actual Cost]]</f>
        <v>0</v>
      </c>
      <c r="F64" s="28"/>
      <c r="G64" s="44" t="s">
        <v>81</v>
      </c>
      <c r="H64" s="44"/>
      <c r="I64" s="44"/>
      <c r="J64" s="45">
        <f>J60-J62</f>
        <v>0</v>
      </c>
    </row>
    <row r="65" spans="1:10" ht="24.95" customHeight="1">
      <c r="A65" s="3" t="s">
        <v>74</v>
      </c>
      <c r="B65" s="30" t="s">
        <v>78</v>
      </c>
      <c r="C65" s="31"/>
      <c r="D65" s="31"/>
      <c r="E65" s="31">
        <f>PersonalCare[[#This Row],[Projected Cost]]-PersonalCare[[#This Row],[Actual Cost]]</f>
        <v>0</v>
      </c>
      <c r="F65" s="28"/>
      <c r="G65" s="44"/>
      <c r="H65" s="44"/>
      <c r="I65" s="44"/>
      <c r="J65" s="45"/>
    </row>
    <row r="66" spans="1:10" ht="24.95" customHeight="1">
      <c r="B66" s="30" t="s">
        <v>80</v>
      </c>
      <c r="C66" s="31"/>
      <c r="D66" s="31"/>
      <c r="E66" s="31">
        <f>PersonalCare[[#This Row],[Projected Cost]]-PersonalCare[[#This Row],[Actual Cost]]</f>
        <v>0</v>
      </c>
      <c r="F66" s="28"/>
      <c r="G66" s="19"/>
      <c r="H66" s="19"/>
      <c r="I66" s="19"/>
      <c r="J66" s="20"/>
    </row>
    <row r="67" spans="1:10" ht="24.95" customHeight="1">
      <c r="B67" s="30" t="s">
        <v>28</v>
      </c>
      <c r="C67" s="31"/>
      <c r="D67" s="31"/>
      <c r="E67" s="31">
        <f>PersonalCare[[#This Row],[Projected Cost]]-PersonalCare[[#This Row],[Actual Cost]]</f>
        <v>0</v>
      </c>
      <c r="F67" s="28"/>
      <c r="G67" s="19"/>
      <c r="H67" s="19"/>
      <c r="I67" s="19"/>
      <c r="J67" s="20"/>
    </row>
    <row r="68" spans="1:10" ht="24.95" customHeight="1">
      <c r="B68" s="39" t="s">
        <v>29</v>
      </c>
      <c r="C68" s="40"/>
      <c r="D68" s="40"/>
      <c r="E68" s="40">
        <f>SUBTOTAL(109,PersonalCare[Difference])</f>
        <v>0</v>
      </c>
      <c r="F68" s="41"/>
      <c r="G68" s="42"/>
      <c r="H68" s="42"/>
      <c r="I68" s="42"/>
      <c r="J68" s="43"/>
    </row>
    <row r="69" spans="1:10" ht="24.95" customHeight="1">
      <c r="B69" s="17"/>
      <c r="C69" s="17"/>
      <c r="D69" s="17"/>
      <c r="E69" s="17"/>
      <c r="F69" s="9"/>
    </row>
    <row r="70" spans="1:10" ht="24.95" customHeight="1">
      <c r="F70" s="9"/>
    </row>
  </sheetData>
  <mergeCells count="27">
    <mergeCell ref="B1:J6"/>
    <mergeCell ref="B69:E69"/>
    <mergeCell ref="G59:J59"/>
    <mergeCell ref="G52:J52"/>
    <mergeCell ref="G46:J46"/>
    <mergeCell ref="G40:J40"/>
    <mergeCell ref="G64:I65"/>
    <mergeCell ref="J64:J65"/>
    <mergeCell ref="J60:J61"/>
    <mergeCell ref="J62:J63"/>
    <mergeCell ref="G62:I63"/>
    <mergeCell ref="G33:J33"/>
    <mergeCell ref="G60:I61"/>
    <mergeCell ref="G24:J24"/>
    <mergeCell ref="E8:G9"/>
    <mergeCell ref="E10:G11"/>
    <mergeCell ref="E12:G13"/>
    <mergeCell ref="B28:E28"/>
    <mergeCell ref="B38:E38"/>
    <mergeCell ref="B45:E45"/>
    <mergeCell ref="B51:E51"/>
    <mergeCell ref="B59:E59"/>
    <mergeCell ref="B8:C8"/>
    <mergeCell ref="B13:C13"/>
    <mergeCell ref="H8:H9"/>
    <mergeCell ref="H10:H11"/>
    <mergeCell ref="H12:H13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:A5" xr:uid="{535C1FB4-69DA-478A-9C24-451D9BD5B386}"/>
    <dataValidation allowBlank="1" showInputMessage="1" showErrorMessage="1" prompt="Title of this worksheet is in cell C2. Next instruction is in cell A5." sqref="A6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9" xr:uid="{37ECE25A-D750-4901-9936-FA0425D6DFC1}"/>
    <dataValidation allowBlank="1" showInputMessage="1" showErrorMessage="1" prompt="Projected Balance is auto calculated in cell H4, Actual Balance in H6, and Difference in H8. Next instruction is in cell A10." sqref="A11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14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8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31" xr:uid="{AFC8D67D-8805-4E04-8494-156CF7945383}"/>
    <dataValidation allowBlank="1" showInputMessage="1" showErrorMessage="1" prompt="Enter details in Insurance table starting in cell at right and in Taxes table starting in cell G35. Next instruction is in cell A44." sqref="A41" xr:uid="{34699D58-6783-4DA8-AD00-EB6D5B4F4886}"/>
    <dataValidation allowBlank="1" showInputMessage="1" showErrorMessage="1" prompt="Enter details in Food table starting in cell at right and in Savings table starting in cell G42. Next instruction is in cell A50." sqref="A48" xr:uid="{E10C94B7-CAAB-4591-99E4-5A50789CA061}"/>
    <dataValidation allowBlank="1" showInputMessage="1" showErrorMessage="1" prompt="Enter details in Pets table starting in cell at right and in Gifts table starting in cell G48. Next instruction is in cell A58." sqref="A54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62" xr:uid="{4D40684C-D56F-4273-B2CC-5C8947747B1A}"/>
    <dataValidation allowBlank="1" showInputMessage="1" showErrorMessage="1" prompt="Total Projected Cost is auto calculated in cell J61, Total Actual Cost in J63, and Total Difference in J65." sqref="A65" xr:uid="{7663E59F-1158-4833-8ADA-EE341AD75E0A}"/>
  </dataValidation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E31 J26:J31 J35:J38 E40:E43 E47:E49 J42:J44 J48:J50 J54:J57 J60:J63 E61:E67 E53:E57 E33 E35:E36 J21:J22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4AD2E1E-E4AF-43D0-ADC1-5F425B171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D1EBE-B026-4735-BB58-A58C1C694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D04478-620A-4EC5-BD02-D869637B7A33}">
  <ds:schemaRefs>
    <ds:schemaRef ds:uri="http://schemas.microsoft.com/office/infopath/2007/PartnerControls"/>
    <ds:schemaRef ds:uri="http://purl.org/dc/dcmitype/"/>
    <ds:schemaRef ds:uri="71af3243-3dd4-4a8d-8c0d-dd76da1f02a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16c05727-aa75-4e4a-9b5f-8a80a1165891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2018-08-16T20:49:25Z</dcterms:created>
  <dcterms:modified xsi:type="dcterms:W3CDTF">2022-05-09T19:39:12Z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